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se.14\Documents\website\AgLaw\FarmManagement\EnterpriseBudgets\"/>
    </mc:Choice>
  </mc:AlternateContent>
  <bookViews>
    <workbookView xWindow="0" yWindow="0" windowWidth="19200" windowHeight="8590"/>
  </bookViews>
  <sheets>
    <sheet name="wean to finish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J19" i="1" l="1"/>
  <c r="J8" i="1" l="1"/>
  <c r="K21" i="1" l="1"/>
  <c r="K19" i="1"/>
  <c r="K16" i="1"/>
  <c r="K15" i="1"/>
  <c r="K14" i="1"/>
  <c r="K13" i="1"/>
  <c r="K17" i="1" s="1"/>
  <c r="K9" i="1"/>
  <c r="K8" i="1"/>
  <c r="K10" i="1" s="1"/>
  <c r="J21" i="1"/>
  <c r="F24" i="1" l="1"/>
  <c r="K24" i="1" s="1"/>
  <c r="J16" i="1" l="1"/>
  <c r="J24" i="1" l="1"/>
  <c r="J15" i="1"/>
  <c r="J14" i="1"/>
  <c r="J13" i="1"/>
  <c r="J9" i="1"/>
  <c r="E25" i="1" l="1"/>
  <c r="J10" i="1"/>
  <c r="J17" i="1"/>
  <c r="J25" i="1" l="1"/>
  <c r="J26" i="1" s="1"/>
  <c r="J27" i="1" s="1"/>
  <c r="J29" i="1" s="1"/>
  <c r="K25" i="1"/>
  <c r="K26" i="1" s="1"/>
  <c r="K27" i="1" l="1"/>
  <c r="K29" i="1" s="1"/>
  <c r="K30" i="1"/>
  <c r="J30" i="1"/>
</calcChain>
</file>

<file path=xl/sharedStrings.xml><?xml version="1.0" encoding="utf-8"?>
<sst xmlns="http://schemas.openxmlformats.org/spreadsheetml/2006/main" count="71" uniqueCount="64">
  <si>
    <t>ITEM</t>
  </si>
  <si>
    <t>QUANTITY/UNIT</t>
  </si>
  <si>
    <t xml:space="preserve">       PRICE PER</t>
  </si>
  <si>
    <t>AMOUNT</t>
  </si>
  <si>
    <t>YOUR</t>
  </si>
  <si>
    <t xml:space="preserve">           UNIT</t>
  </si>
  <si>
    <t>BUDGET</t>
  </si>
  <si>
    <t>gal</t>
  </si>
  <si>
    <t>/gal</t>
  </si>
  <si>
    <t>Total Receipts</t>
  </si>
  <si>
    <t>VARIABLE COSTS</t>
  </si>
  <si>
    <t>Total Feed Costs</t>
  </si>
  <si>
    <t>Other Variable Costs</t>
  </si>
  <si>
    <t>hours</t>
  </si>
  <si>
    <t>per hour</t>
  </si>
  <si>
    <t>Footnotes</t>
  </si>
  <si>
    <t>http://www.extension.iastate.edu/agdm/livestock/pdf/b1-21.pdf</t>
  </si>
  <si>
    <t>1 Hog</t>
  </si>
  <si>
    <t>Seth Wilkerson, AEDE Undergraduate Student</t>
  </si>
  <si>
    <t>Vitamin/Minerals</t>
  </si>
  <si>
    <t>Total Other Variable Costs</t>
  </si>
  <si>
    <t>RETURNS ABOVE VARIABLE COSTS</t>
  </si>
  <si>
    <t>TOTAL VARIABLE COSTS</t>
  </si>
  <si>
    <t xml:space="preserve">Feed Costs </t>
  </si>
  <si>
    <t>lb.</t>
  </si>
  <si>
    <t>/lb.</t>
  </si>
  <si>
    <t>lbs.</t>
  </si>
  <si>
    <t>Other</t>
  </si>
  <si>
    <t xml:space="preserve">Corn </t>
  </si>
  <si>
    <t xml:space="preserve">Soybean Meal </t>
  </si>
  <si>
    <t>RETURNS ABOVE FEED COSTS</t>
  </si>
  <si>
    <t xml:space="preserve">Market Hogs </t>
  </si>
  <si>
    <t xml:space="preserve">Manure Nutrient Revenue </t>
  </si>
  <si>
    <t xml:space="preserve">Purchasing Weaned Pig </t>
  </si>
  <si>
    <t>Labor includes cost of wages and benefits</t>
  </si>
  <si>
    <t>Vet and Med</t>
  </si>
  <si>
    <r>
      <t xml:space="preserve">RECEIPTS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</si>
  <si>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 xml:space="preserve">Vet and Med. </t>
    </r>
    <r>
      <rPr>
        <vertAlign val="superscript"/>
        <sz val="10"/>
        <rFont val="Arial"/>
        <family val="2"/>
      </rPr>
      <t>2</t>
    </r>
  </si>
  <si>
    <r>
      <t xml:space="preserve">Labor </t>
    </r>
    <r>
      <rPr>
        <vertAlign val="superscript"/>
        <sz val="10"/>
        <rFont val="Arial"/>
        <family val="2"/>
      </rPr>
      <t>3</t>
    </r>
  </si>
  <si>
    <t>Gross weight at market value with additional revenue from manure</t>
  </si>
  <si>
    <t>mo.</t>
  </si>
  <si>
    <t>bu.</t>
  </si>
  <si>
    <t>/bu.</t>
  </si>
  <si>
    <r>
      <t xml:space="preserve">Repairs and Utilities </t>
    </r>
    <r>
      <rPr>
        <vertAlign val="superscript"/>
        <sz val="10"/>
        <rFont val="Arial"/>
        <family val="2"/>
      </rPr>
      <t>5</t>
    </r>
  </si>
  <si>
    <r>
      <t xml:space="preserve">Manure Costs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</t>
    </r>
  </si>
  <si>
    <r>
      <t>Interest on Operating Capital</t>
    </r>
    <r>
      <rPr>
        <vertAlign val="superscript"/>
        <sz val="10"/>
        <rFont val="Arial"/>
        <family val="2"/>
      </rPr>
      <t xml:space="preserve"> 7</t>
    </r>
  </si>
  <si>
    <t>Repairs and utilities estimated by authors based on industry experience and expertise</t>
  </si>
  <si>
    <t>includes electric and propane costs based on surveys</t>
  </si>
  <si>
    <t>the spreadsheet.</t>
  </si>
  <si>
    <t>These cells may be input manually, but formulas will be overwritten!</t>
  </si>
  <si>
    <t>Values highlighted in gray are stand alone cells that require direct input from the user.</t>
  </si>
  <si>
    <t>Authors: Dale Ricker, Extension Swine Specialist</t>
  </si>
  <si>
    <t>Barry Ward, Leader Production Business Management</t>
  </si>
  <si>
    <t xml:space="preserve">Values highlighted in gold may be changed to assist in computing "Your Budget" Column using formulas embedded within  </t>
  </si>
  <si>
    <t>Values highlighted in light blue are cells embedded with formulas and will be calculated for the user based on data entered.</t>
  </si>
  <si>
    <t xml:space="preserve">Costs of marketing, supplies, and misc. estimated by authors based on industry experience and </t>
  </si>
  <si>
    <t>/head</t>
  </si>
  <si>
    <t>head</t>
  </si>
  <si>
    <t xml:space="preserve">Manure quantity and costs are from 2012 Ohio Industry Source </t>
  </si>
  <si>
    <t>Trey Miller, AEDE Undergraduate Student</t>
  </si>
  <si>
    <r>
      <t xml:space="preserve">Marketing, Supplies, and Misc. </t>
    </r>
    <r>
      <rPr>
        <vertAlign val="superscript"/>
        <sz val="10"/>
        <rFont val="Arial"/>
        <family val="2"/>
      </rPr>
      <t>4</t>
    </r>
  </si>
  <si>
    <t>expertise, includes transportation, marketing, contract production expense, and supplies.</t>
  </si>
  <si>
    <t>2014 Swine Production - Wean to Finish</t>
  </si>
  <si>
    <t>Includes full cost of weaned pig plus 1/2 costs of feed, vet med, and marketing, supplies, and misc. for 5.5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</si>
</sst>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4">
    <xf numFmtId="0" fontId="0" fillId="0" borderId="0" xfId="0"/>
    <xf numFmtId="0" fontId="3" fillId="0" borderId="2" xfId="1" applyFont="1" applyBorder="1" applyProtection="1">
      <protection locked="0"/>
    </xf>
    <xf numFmtId="0" fontId="3" fillId="0" borderId="2" xfId="1" applyFont="1" applyBorder="1"/>
    <xf numFmtId="0" fontId="3" fillId="0" borderId="2" xfId="1" applyFont="1" applyBorder="1" applyAlignment="1" applyProtection="1">
      <alignment horizontal="center"/>
      <protection locked="0"/>
    </xf>
    <xf numFmtId="0" fontId="3" fillId="0" borderId="1" xfId="1" applyFont="1" applyBorder="1" applyProtection="1">
      <protection locked="0"/>
    </xf>
    <xf numFmtId="0" fontId="3" fillId="0" borderId="1" xfId="1" applyFont="1" applyBorder="1"/>
    <xf numFmtId="0" fontId="3" fillId="0" borderId="1" xfId="1" applyFont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164" fontId="3" fillId="0" borderId="0" xfId="1" applyNumberFormat="1" applyFont="1"/>
    <xf numFmtId="0" fontId="3" fillId="0" borderId="0" xfId="1" applyFont="1" applyFill="1"/>
    <xf numFmtId="164" fontId="1" fillId="0" borderId="0" xfId="1" applyNumberFormat="1" applyFont="1"/>
    <xf numFmtId="164" fontId="3" fillId="0" borderId="0" xfId="1" applyNumberFormat="1" applyFont="1" applyFill="1" applyBorder="1"/>
    <xf numFmtId="164" fontId="1" fillId="0" borderId="0" xfId="1" applyNumberFormat="1" applyFont="1" applyBorder="1"/>
    <xf numFmtId="0" fontId="1" fillId="0" borderId="0" xfId="1" applyFont="1"/>
    <xf numFmtId="0" fontId="1" fillId="0" borderId="0" xfId="1" applyFont="1" applyProtection="1">
      <protection locked="0"/>
    </xf>
    <xf numFmtId="1" fontId="1" fillId="0" borderId="0" xfId="1" applyNumberFormat="1" applyFont="1"/>
    <xf numFmtId="164" fontId="1" fillId="0" borderId="0" xfId="1" applyNumberFormat="1" applyFont="1" applyBorder="1" applyProtection="1">
      <protection locked="0"/>
    </xf>
    <xf numFmtId="0" fontId="1" fillId="0" borderId="0" xfId="1" applyFont="1" applyFill="1"/>
    <xf numFmtId="0" fontId="2" fillId="0" borderId="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1" fillId="0" borderId="0" xfId="1" applyNumberFormat="1" applyFont="1" applyProtection="1"/>
    <xf numFmtId="164" fontId="1" fillId="0" borderId="0" xfId="1" applyNumberFormat="1" applyFont="1" applyFill="1"/>
    <xf numFmtId="164" fontId="1" fillId="0" borderId="0" xfId="1" applyNumberFormat="1" applyFont="1" applyFill="1" applyProtection="1">
      <protection locked="0"/>
    </xf>
    <xf numFmtId="0" fontId="1" fillId="0" borderId="0" xfId="1" applyFont="1" applyFill="1" applyBorder="1" applyProtection="1">
      <protection locked="0"/>
    </xf>
    <xf numFmtId="0" fontId="8" fillId="0" borderId="0" xfId="0" applyFont="1"/>
    <xf numFmtId="2" fontId="1" fillId="0" borderId="0" xfId="0" applyNumberFormat="1" applyFont="1" applyBorder="1"/>
    <xf numFmtId="164" fontId="3" fillId="5" borderId="0" xfId="1" applyNumberFormat="1" applyFont="1" applyFill="1" applyBorder="1" applyProtection="1"/>
    <xf numFmtId="164" fontId="3" fillId="5" borderId="0" xfId="1" applyNumberFormat="1" applyFont="1" applyFill="1" applyBorder="1"/>
    <xf numFmtId="164" fontId="1" fillId="4" borderId="0" xfId="1" applyNumberFormat="1" applyFont="1" applyFill="1"/>
    <xf numFmtId="0" fontId="9" fillId="0" borderId="0" xfId="0" applyFont="1"/>
    <xf numFmtId="0" fontId="10" fillId="0" borderId="0" xfId="2" applyFont="1" applyAlignment="1" applyProtection="1"/>
    <xf numFmtId="0" fontId="9" fillId="0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" fillId="6" borderId="0" xfId="1" applyFont="1" applyFill="1" applyProtection="1">
      <protection locked="0"/>
    </xf>
    <xf numFmtId="164" fontId="1" fillId="6" borderId="0" xfId="1" applyNumberFormat="1" applyFont="1" applyFill="1" applyProtection="1">
      <protection locked="0"/>
    </xf>
    <xf numFmtId="164" fontId="1" fillId="5" borderId="0" xfId="1" applyNumberFormat="1" applyFont="1" applyFill="1" applyBorder="1" applyProtection="1"/>
    <xf numFmtId="0" fontId="9" fillId="0" borderId="0" xfId="2" applyFont="1" applyAlignment="1" applyProtection="1"/>
    <xf numFmtId="164" fontId="1" fillId="5" borderId="0" xfId="1" applyNumberFormat="1" applyFont="1" applyFill="1" applyBorder="1"/>
    <xf numFmtId="0" fontId="1" fillId="6" borderId="0" xfId="1" applyFont="1" applyFill="1"/>
    <xf numFmtId="164" fontId="1" fillId="6" borderId="0" xfId="1" applyNumberFormat="1" applyFont="1" applyFill="1"/>
    <xf numFmtId="164" fontId="1" fillId="4" borderId="0" xfId="1" applyNumberFormat="1" applyFont="1" applyFill="1" applyBorder="1" applyProtection="1">
      <protection locked="0"/>
    </xf>
    <xf numFmtId="0" fontId="1" fillId="0" borderId="0" xfId="1" applyFont="1" applyFill="1" applyProtection="1">
      <protection locked="0"/>
    </xf>
    <xf numFmtId="164" fontId="1" fillId="4" borderId="0" xfId="1" applyNumberFormat="1" applyFont="1" applyFill="1" applyBorder="1"/>
    <xf numFmtId="0" fontId="9" fillId="6" borderId="0" xfId="0" applyFont="1" applyFill="1"/>
    <xf numFmtId="10" fontId="1" fillId="6" borderId="0" xfId="1" applyNumberFormat="1" applyFont="1" applyFill="1"/>
    <xf numFmtId="0" fontId="1" fillId="0" borderId="0" xfId="1" applyFont="1" applyFill="1" applyBorder="1"/>
    <xf numFmtId="6" fontId="1" fillId="0" borderId="0" xfId="1" applyNumberFormat="1" applyFont="1" applyFill="1" applyBorder="1" applyProtection="1">
      <protection locked="0"/>
    </xf>
    <xf numFmtId="0" fontId="9" fillId="0" borderId="0" xfId="0" applyFont="1" applyBorder="1"/>
    <xf numFmtId="0" fontId="8" fillId="0" borderId="0" xfId="0" applyFont="1" applyBorder="1"/>
    <xf numFmtId="0" fontId="8" fillId="6" borderId="0" xfId="0" applyFont="1" applyFill="1" applyBorder="1"/>
    <xf numFmtId="2" fontId="8" fillId="0" borderId="0" xfId="0" applyNumberFormat="1" applyFont="1" applyBorder="1"/>
    <xf numFmtId="0" fontId="8" fillId="2" borderId="0" xfId="0" applyFont="1" applyFill="1" applyBorder="1"/>
    <xf numFmtId="0" fontId="8" fillId="3" borderId="0" xfId="0" applyFont="1" applyFill="1" applyBorder="1"/>
    <xf numFmtId="0" fontId="8" fillId="0" borderId="0" xfId="0" applyFont="1" applyFill="1" applyBorder="1"/>
    <xf numFmtId="164" fontId="12" fillId="0" borderId="0" xfId="0" applyNumberFormat="1" applyFont="1" applyFill="1"/>
    <xf numFmtId="164" fontId="12" fillId="5" borderId="0" xfId="0" applyNumberFormat="1" applyFont="1" applyFill="1" applyBorder="1"/>
    <xf numFmtId="0" fontId="13" fillId="0" borderId="0" xfId="1" applyFont="1" applyBorder="1" applyAlignment="1">
      <alignment horizontal="center"/>
    </xf>
    <xf numFmtId="14" fontId="12" fillId="0" borderId="0" xfId="0" applyNumberFormat="1" applyFont="1"/>
    <xf numFmtId="0" fontId="1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Currency 2" xfId="4"/>
    <cellStyle name="Hyperlink" xfId="2" builtinId="8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1</xdr:col>
      <xdr:colOff>514350</xdr:colOff>
      <xdr:row>3</xdr:row>
      <xdr:rowOff>180975</xdr:rowOff>
    </xdr:to>
    <xdr:pic>
      <xdr:nvPicPr>
        <xdr:cNvPr id="2" name="Picture 2" descr="we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8575"/>
          <a:ext cx="6477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61"/>
  <sheetViews>
    <sheetView tabSelected="1" workbookViewId="0">
      <selection activeCell="H15" sqref="H15"/>
    </sheetView>
  </sheetViews>
  <sheetFormatPr defaultColWidth="9.1796875" defaultRowHeight="14" x14ac:dyDescent="0.3"/>
  <cols>
    <col min="1" max="1" width="4" style="30" customWidth="1"/>
    <col min="2" max="2" width="9.1796875" style="30"/>
    <col min="3" max="3" width="2.7265625" style="30" customWidth="1"/>
    <col min="4" max="4" width="13.26953125" style="30" customWidth="1"/>
    <col min="5" max="5" width="7.453125" style="30" customWidth="1"/>
    <col min="6" max="6" width="6" style="30" customWidth="1"/>
    <col min="7" max="7" width="9.453125" style="30" customWidth="1"/>
    <col min="8" max="8" width="7.7265625" style="30" customWidth="1"/>
    <col min="9" max="9" width="7.81640625" style="30" customWidth="1"/>
    <col min="10" max="10" width="8.453125" style="30" customWidth="1"/>
    <col min="11" max="16384" width="9.1796875" style="30"/>
  </cols>
  <sheetData>
    <row r="2" spans="1:23" ht="15.75" customHeight="1" x14ac:dyDescent="0.35">
      <c r="B2" s="20"/>
      <c r="G2" s="20" t="s">
        <v>62</v>
      </c>
      <c r="H2" s="20"/>
      <c r="I2" s="20"/>
      <c r="J2" s="20"/>
      <c r="K2" s="35"/>
    </row>
    <row r="3" spans="1:23" ht="15.75" customHeight="1" x14ac:dyDescent="0.35">
      <c r="B3" s="18"/>
      <c r="G3" s="18" t="s">
        <v>17</v>
      </c>
      <c r="H3" s="18"/>
      <c r="I3" s="18"/>
      <c r="J3" s="18"/>
      <c r="K3" s="35"/>
    </row>
    <row r="4" spans="1:23" ht="15.5" x14ac:dyDescent="0.35">
      <c r="A4" s="18"/>
      <c r="B4" s="18"/>
      <c r="C4" s="18"/>
      <c r="E4" s="36"/>
      <c r="G4" s="19"/>
      <c r="H4" s="19"/>
      <c r="I4" s="19"/>
      <c r="J4" s="19"/>
      <c r="K4" s="61">
        <v>41851</v>
      </c>
    </row>
    <row r="5" spans="1:23" x14ac:dyDescent="0.3">
      <c r="A5" s="1"/>
      <c r="B5" s="1"/>
      <c r="C5" s="1" t="s">
        <v>0</v>
      </c>
      <c r="D5" s="2"/>
      <c r="E5" s="2"/>
      <c r="F5" s="2" t="s">
        <v>1</v>
      </c>
      <c r="G5" s="2"/>
      <c r="H5" s="2" t="s">
        <v>2</v>
      </c>
      <c r="I5" s="2"/>
      <c r="J5" s="2" t="s">
        <v>3</v>
      </c>
      <c r="K5" s="3" t="s">
        <v>4</v>
      </c>
    </row>
    <row r="6" spans="1:23" x14ac:dyDescent="0.3">
      <c r="A6" s="4"/>
      <c r="B6" s="4"/>
      <c r="C6" s="4"/>
      <c r="D6" s="5"/>
      <c r="E6" s="5"/>
      <c r="F6" s="5"/>
      <c r="G6" s="5"/>
      <c r="H6" s="5" t="s">
        <v>5</v>
      </c>
      <c r="I6" s="5"/>
      <c r="J6" s="5"/>
      <c r="K6" s="6" t="s">
        <v>6</v>
      </c>
    </row>
    <row r="7" spans="1:23" ht="15" x14ac:dyDescent="0.3">
      <c r="A7" s="7" t="s">
        <v>36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3" x14ac:dyDescent="0.3">
      <c r="A8" s="13"/>
      <c r="B8" s="14" t="s">
        <v>31</v>
      </c>
      <c r="C8" s="13"/>
      <c r="D8" s="13"/>
      <c r="E8" s="13"/>
      <c r="F8" s="37">
        <v>270</v>
      </c>
      <c r="G8" s="14" t="s">
        <v>24</v>
      </c>
      <c r="H8" s="38">
        <v>0.94</v>
      </c>
      <c r="I8" s="15" t="s">
        <v>25</v>
      </c>
      <c r="J8" s="10">
        <f>$H$8*$F$8</f>
        <v>253.79999999999998</v>
      </c>
      <c r="K8" s="39">
        <f>H8*F8</f>
        <v>253.79999999999998</v>
      </c>
      <c r="N8" s="10"/>
      <c r="W8" s="32"/>
    </row>
    <row r="9" spans="1:23" x14ac:dyDescent="0.3">
      <c r="A9" s="13"/>
      <c r="B9" s="14" t="s">
        <v>32</v>
      </c>
      <c r="C9" s="13"/>
      <c r="E9" s="13"/>
      <c r="F9" s="37">
        <v>190</v>
      </c>
      <c r="G9" s="14" t="s">
        <v>7</v>
      </c>
      <c r="H9" s="38">
        <v>2.3890000000000002E-2</v>
      </c>
      <c r="I9" s="15" t="s">
        <v>8</v>
      </c>
      <c r="J9" s="10">
        <f>H9*F9</f>
        <v>4.5391000000000004</v>
      </c>
      <c r="K9" s="39">
        <f>F9*H9</f>
        <v>4.5391000000000004</v>
      </c>
      <c r="W9" s="32"/>
    </row>
    <row r="10" spans="1:23" x14ac:dyDescent="0.3">
      <c r="B10" s="7" t="s">
        <v>9</v>
      </c>
      <c r="C10" s="13"/>
      <c r="D10" s="13"/>
      <c r="E10" s="13"/>
      <c r="F10" s="14"/>
      <c r="G10" s="14"/>
      <c r="H10" s="14"/>
      <c r="I10" s="15"/>
      <c r="J10" s="8">
        <f>SUM(J8:J9)</f>
        <v>258.33909999999997</v>
      </c>
      <c r="K10" s="27">
        <f>SUM(K8:K9)</f>
        <v>258.33909999999997</v>
      </c>
      <c r="M10" s="40"/>
    </row>
    <row r="11" spans="1:23" x14ac:dyDescent="0.3">
      <c r="A11" s="7" t="s">
        <v>10</v>
      </c>
      <c r="B11" s="13"/>
      <c r="C11" s="13"/>
      <c r="D11" s="13"/>
      <c r="E11" s="13"/>
      <c r="F11" s="14"/>
      <c r="G11" s="14"/>
      <c r="H11" s="14"/>
      <c r="I11" s="15"/>
      <c r="J11" s="10"/>
      <c r="K11" s="12"/>
      <c r="M11" s="40"/>
    </row>
    <row r="12" spans="1:23" x14ac:dyDescent="0.3">
      <c r="A12" s="7"/>
      <c r="B12" s="7" t="s">
        <v>23</v>
      </c>
      <c r="C12" s="13"/>
      <c r="D12" s="13"/>
      <c r="E12" s="13"/>
      <c r="F12" s="14"/>
      <c r="G12" s="14"/>
      <c r="H12" s="14"/>
      <c r="I12" s="15"/>
      <c r="J12" s="10"/>
      <c r="K12" s="12"/>
    </row>
    <row r="13" spans="1:23" x14ac:dyDescent="0.3">
      <c r="A13" s="13"/>
      <c r="B13" s="13"/>
      <c r="C13" s="14" t="s">
        <v>28</v>
      </c>
      <c r="D13" s="13"/>
      <c r="E13" s="13"/>
      <c r="F13" s="37">
        <v>9.8000000000000007</v>
      </c>
      <c r="G13" s="14" t="s">
        <v>41</v>
      </c>
      <c r="H13" s="38">
        <v>4</v>
      </c>
      <c r="I13" s="15" t="s">
        <v>42</v>
      </c>
      <c r="J13" s="10">
        <f>H13*F13</f>
        <v>39.200000000000003</v>
      </c>
      <c r="K13" s="39">
        <f>F13*H13</f>
        <v>39.200000000000003</v>
      </c>
      <c r="M13" s="40"/>
    </row>
    <row r="14" spans="1:23" x14ac:dyDescent="0.3">
      <c r="A14" s="7"/>
      <c r="B14" s="13"/>
      <c r="C14" s="14" t="s">
        <v>29</v>
      </c>
      <c r="D14" s="13"/>
      <c r="E14" s="13"/>
      <c r="F14" s="37">
        <v>125</v>
      </c>
      <c r="G14" s="14" t="s">
        <v>26</v>
      </c>
      <c r="H14" s="38">
        <v>0.28000000000000003</v>
      </c>
      <c r="I14" s="15" t="s">
        <v>25</v>
      </c>
      <c r="J14" s="10">
        <f>H14*F14</f>
        <v>35</v>
      </c>
      <c r="K14" s="41">
        <f>F14*H14</f>
        <v>35</v>
      </c>
    </row>
    <row r="15" spans="1:23" x14ac:dyDescent="0.3">
      <c r="A15" s="13"/>
      <c r="B15" s="13"/>
      <c r="C15" s="14" t="s">
        <v>19</v>
      </c>
      <c r="D15" s="13"/>
      <c r="E15" s="13"/>
      <c r="F15" s="42">
        <v>15.04</v>
      </c>
      <c r="G15" s="13" t="s">
        <v>26</v>
      </c>
      <c r="H15" s="43">
        <v>0.45</v>
      </c>
      <c r="I15" s="13" t="s">
        <v>25</v>
      </c>
      <c r="J15" s="10">
        <f>H15*F15</f>
        <v>6.7679999999999998</v>
      </c>
      <c r="K15" s="41">
        <f>F15*H15</f>
        <v>6.7679999999999998</v>
      </c>
    </row>
    <row r="16" spans="1:23" x14ac:dyDescent="0.3">
      <c r="A16" s="13"/>
      <c r="B16" s="13"/>
      <c r="C16" s="14" t="s">
        <v>27</v>
      </c>
      <c r="D16" s="13"/>
      <c r="E16" s="13"/>
      <c r="F16" s="42">
        <v>0</v>
      </c>
      <c r="G16" s="13" t="s">
        <v>26</v>
      </c>
      <c r="H16" s="43">
        <v>0</v>
      </c>
      <c r="I16" s="13" t="s">
        <v>25</v>
      </c>
      <c r="J16" s="10">
        <f>F16*H16</f>
        <v>0</v>
      </c>
      <c r="K16" s="41">
        <f>F16*H16</f>
        <v>0</v>
      </c>
    </row>
    <row r="17" spans="1:13" x14ac:dyDescent="0.3">
      <c r="B17" s="7" t="s">
        <v>11</v>
      </c>
      <c r="C17" s="7"/>
      <c r="D17" s="13"/>
      <c r="E17" s="13"/>
      <c r="F17" s="14"/>
      <c r="G17" s="14"/>
      <c r="H17" s="14"/>
      <c r="I17" s="15"/>
      <c r="J17" s="8">
        <f>SUM(J13:J15)</f>
        <v>80.968000000000004</v>
      </c>
      <c r="K17" s="27">
        <f>SUM(K13:K16)</f>
        <v>80.968000000000004</v>
      </c>
    </row>
    <row r="18" spans="1:13" x14ac:dyDescent="0.3">
      <c r="B18" s="7" t="s">
        <v>12</v>
      </c>
      <c r="C18" s="13"/>
      <c r="D18" s="13"/>
      <c r="E18" s="13"/>
      <c r="F18" s="14"/>
      <c r="G18" s="14"/>
      <c r="H18" s="14"/>
      <c r="I18" s="15"/>
      <c r="J18" s="8"/>
      <c r="K18" s="16"/>
    </row>
    <row r="19" spans="1:13" x14ac:dyDescent="0.3">
      <c r="A19" s="7"/>
      <c r="B19" s="13" t="s">
        <v>33</v>
      </c>
      <c r="C19" s="13"/>
      <c r="D19" s="13"/>
      <c r="E19" s="13"/>
      <c r="F19" s="37">
        <v>1</v>
      </c>
      <c r="G19" s="14" t="s">
        <v>57</v>
      </c>
      <c r="H19" s="38">
        <v>68</v>
      </c>
      <c r="I19" s="15" t="s">
        <v>56</v>
      </c>
      <c r="J19" s="10">
        <f>H19*F19</f>
        <v>68</v>
      </c>
      <c r="K19" s="41">
        <f>F19*H19</f>
        <v>68</v>
      </c>
    </row>
    <row r="20" spans="1:13" ht="15" x14ac:dyDescent="0.3">
      <c r="A20" s="13"/>
      <c r="B20" s="14" t="s">
        <v>37</v>
      </c>
      <c r="C20" s="13"/>
      <c r="D20" s="13"/>
      <c r="E20" s="13"/>
      <c r="F20" s="14"/>
      <c r="G20" s="14"/>
      <c r="H20" s="14"/>
      <c r="I20" s="15"/>
      <c r="J20" s="23">
        <v>2.87</v>
      </c>
      <c r="K20" s="44">
        <v>2.87</v>
      </c>
    </row>
    <row r="21" spans="1:13" ht="15" x14ac:dyDescent="0.3">
      <c r="A21" s="13"/>
      <c r="B21" s="14" t="s">
        <v>38</v>
      </c>
      <c r="C21" s="13"/>
      <c r="D21" s="13"/>
      <c r="E21" s="13"/>
      <c r="F21" s="37">
        <v>0.7</v>
      </c>
      <c r="G21" s="14" t="s">
        <v>13</v>
      </c>
      <c r="H21" s="38">
        <v>15</v>
      </c>
      <c r="I21" s="15" t="s">
        <v>14</v>
      </c>
      <c r="J21" s="21">
        <f>F21*H21</f>
        <v>10.5</v>
      </c>
      <c r="K21" s="39">
        <f>F21*H21</f>
        <v>10.5</v>
      </c>
    </row>
    <row r="22" spans="1:13" ht="15" x14ac:dyDescent="0.3">
      <c r="A22" s="13"/>
      <c r="B22" s="14" t="s">
        <v>60</v>
      </c>
      <c r="C22" s="13"/>
      <c r="D22" s="13"/>
      <c r="E22" s="13"/>
      <c r="F22" s="14"/>
      <c r="G22" s="14"/>
      <c r="H22" s="14"/>
      <c r="I22" s="15"/>
      <c r="J22" s="23">
        <v>5.5</v>
      </c>
      <c r="K22" s="44">
        <v>5.5</v>
      </c>
    </row>
    <row r="23" spans="1:13" ht="15" x14ac:dyDescent="0.3">
      <c r="A23" s="13"/>
      <c r="B23" s="14" t="s">
        <v>43</v>
      </c>
      <c r="C23" s="13"/>
      <c r="D23" s="13"/>
      <c r="E23" s="13"/>
      <c r="F23" s="14"/>
      <c r="G23" s="45"/>
      <c r="H23" s="14"/>
      <c r="I23" s="15"/>
      <c r="J23" s="22">
        <v>5.74</v>
      </c>
      <c r="K23" s="46">
        <v>5.74</v>
      </c>
      <c r="M23" s="31"/>
    </row>
    <row r="24" spans="1:13" ht="15" x14ac:dyDescent="0.3">
      <c r="A24" s="13"/>
      <c r="B24" s="13" t="s">
        <v>44</v>
      </c>
      <c r="C24" s="14"/>
      <c r="D24" s="13"/>
      <c r="E24" s="13"/>
      <c r="F24" s="42">
        <f>F9</f>
        <v>190</v>
      </c>
      <c r="G24" s="13" t="s">
        <v>7</v>
      </c>
      <c r="H24" s="43">
        <v>7.7000000000000002E-3</v>
      </c>
      <c r="I24" s="13" t="s">
        <v>8</v>
      </c>
      <c r="J24" s="10">
        <f>H24*F24</f>
        <v>1.4630000000000001</v>
      </c>
      <c r="K24" s="41">
        <f>F24*H24</f>
        <v>1.4630000000000001</v>
      </c>
    </row>
    <row r="25" spans="1:13" ht="15" x14ac:dyDescent="0.3">
      <c r="A25" s="13"/>
      <c r="B25" s="13" t="s">
        <v>45</v>
      </c>
      <c r="C25" s="13"/>
      <c r="D25" s="13"/>
      <c r="E25" s="29">
        <f>(SUM(J13:J16,J20,J22)/2)+J19</f>
        <v>112.66900000000001</v>
      </c>
      <c r="F25" s="47">
        <v>5.5</v>
      </c>
      <c r="G25" s="14" t="s">
        <v>40</v>
      </c>
      <c r="H25" s="48">
        <v>0.04</v>
      </c>
      <c r="I25" s="14"/>
      <c r="J25" s="12">
        <f>E25*H25*(F25/12)</f>
        <v>2.0655983333333334</v>
      </c>
      <c r="K25" s="41">
        <f>E25*H25*(F25/12)</f>
        <v>2.0655983333333334</v>
      </c>
      <c r="L25" s="13"/>
    </row>
    <row r="26" spans="1:13" x14ac:dyDescent="0.3">
      <c r="B26" s="7" t="s">
        <v>20</v>
      </c>
      <c r="C26" s="13"/>
      <c r="D26" s="13"/>
      <c r="E26" s="13"/>
      <c r="F26" s="14"/>
      <c r="G26" s="14"/>
      <c r="H26" s="14"/>
      <c r="I26" s="15"/>
      <c r="J26" s="8">
        <f>SUM(J19:J25)</f>
        <v>96.13859833333332</v>
      </c>
      <c r="K26" s="27">
        <f>SUM(K19:K25)</f>
        <v>96.13859833333332</v>
      </c>
    </row>
    <row r="27" spans="1:13" x14ac:dyDescent="0.3">
      <c r="A27" s="7" t="s">
        <v>22</v>
      </c>
      <c r="B27" s="13"/>
      <c r="C27" s="13"/>
      <c r="D27" s="13"/>
      <c r="E27" s="13"/>
      <c r="F27" s="13"/>
      <c r="G27" s="13"/>
      <c r="H27" s="13"/>
      <c r="I27" s="15"/>
      <c r="J27" s="8">
        <f>J17+J26</f>
        <v>177.10659833333332</v>
      </c>
      <c r="K27" s="27">
        <f>K17+K26</f>
        <v>177.10659833333332</v>
      </c>
    </row>
    <row r="28" spans="1:13" x14ac:dyDescent="0.3">
      <c r="A28" s="7"/>
      <c r="B28" s="13"/>
      <c r="C28" s="13"/>
      <c r="D28" s="13"/>
      <c r="E28" s="13"/>
      <c r="F28" s="13"/>
      <c r="G28" s="13"/>
      <c r="H28" s="13"/>
      <c r="I28" s="15"/>
      <c r="J28" s="8"/>
      <c r="K28" s="16"/>
    </row>
    <row r="29" spans="1:13" x14ac:dyDescent="0.3">
      <c r="A29" s="9" t="s">
        <v>21</v>
      </c>
      <c r="B29" s="17"/>
      <c r="C29" s="24"/>
      <c r="D29" s="49"/>
      <c r="F29" s="49"/>
      <c r="G29" s="50"/>
      <c r="H29" s="50"/>
      <c r="I29" s="50"/>
      <c r="J29" s="11">
        <f>J10-J27</f>
        <v>81.23250166666665</v>
      </c>
      <c r="K29" s="28">
        <f>K10-K27</f>
        <v>81.23250166666665</v>
      </c>
    </row>
    <row r="30" spans="1:13" x14ac:dyDescent="0.3">
      <c r="A30" s="9" t="s">
        <v>30</v>
      </c>
      <c r="B30" s="32"/>
      <c r="C30" s="32"/>
      <c r="D30" s="32"/>
      <c r="F30" s="32"/>
      <c r="G30" s="32"/>
      <c r="H30" s="32"/>
      <c r="I30" s="32"/>
      <c r="J30" s="58">
        <f>J10-J26</f>
        <v>162.20050166666664</v>
      </c>
      <c r="K30" s="59">
        <f>K10-K26</f>
        <v>162.20050166666664</v>
      </c>
    </row>
    <row r="31" spans="1:13" x14ac:dyDescent="0.3">
      <c r="D31" s="32"/>
      <c r="K31" s="51"/>
    </row>
    <row r="32" spans="1:13" x14ac:dyDescent="0.3">
      <c r="A32" s="25" t="s">
        <v>53</v>
      </c>
      <c r="B32" s="52"/>
      <c r="C32" s="52"/>
      <c r="D32" s="53"/>
      <c r="E32" s="52"/>
      <c r="F32" s="52"/>
      <c r="G32" s="52"/>
      <c r="H32" s="52"/>
      <c r="I32" s="52"/>
      <c r="J32" s="52"/>
      <c r="K32" s="54"/>
      <c r="L32" s="54"/>
      <c r="M32" s="26"/>
    </row>
    <row r="33" spans="1:14" x14ac:dyDescent="0.3">
      <c r="A33" s="33"/>
      <c r="B33" s="25" t="s">
        <v>48</v>
      </c>
      <c r="C33" s="52"/>
      <c r="D33" s="52"/>
      <c r="E33" s="52"/>
      <c r="F33" s="52"/>
      <c r="G33" s="52"/>
      <c r="H33" s="52"/>
      <c r="I33" s="52"/>
      <c r="J33" s="52"/>
      <c r="K33" s="54"/>
      <c r="L33" s="54"/>
      <c r="M33" s="26"/>
    </row>
    <row r="34" spans="1:14" x14ac:dyDescent="0.3">
      <c r="A34" s="25" t="s">
        <v>54</v>
      </c>
      <c r="B34" s="33"/>
      <c r="C34" s="52"/>
      <c r="D34" s="55"/>
      <c r="E34" s="52"/>
      <c r="F34" s="52"/>
      <c r="G34" s="52"/>
      <c r="H34" s="52"/>
      <c r="I34" s="52"/>
      <c r="J34" s="52"/>
      <c r="K34" s="54"/>
      <c r="L34" s="54"/>
      <c r="M34" s="26"/>
    </row>
    <row r="35" spans="1:14" x14ac:dyDescent="0.3">
      <c r="A35" s="25"/>
      <c r="B35" s="25" t="s">
        <v>49</v>
      </c>
      <c r="C35" s="52"/>
      <c r="D35" s="52"/>
      <c r="E35" s="52"/>
      <c r="F35" s="52"/>
      <c r="G35" s="52"/>
      <c r="H35" s="52"/>
      <c r="I35" s="52"/>
      <c r="J35" s="52"/>
      <c r="K35" s="54"/>
      <c r="L35" s="54"/>
      <c r="M35" s="26"/>
    </row>
    <row r="36" spans="1:14" x14ac:dyDescent="0.3">
      <c r="A36" s="25" t="s">
        <v>50</v>
      </c>
      <c r="B36" s="52"/>
      <c r="C36" s="52"/>
      <c r="D36" s="56"/>
      <c r="E36" s="52"/>
      <c r="F36" s="52"/>
      <c r="G36" s="52"/>
      <c r="H36" s="52"/>
      <c r="I36" s="52"/>
      <c r="J36" s="52"/>
      <c r="K36" s="54"/>
      <c r="L36" s="54"/>
      <c r="M36" s="26"/>
    </row>
    <row r="37" spans="1:14" x14ac:dyDescent="0.3">
      <c r="A37" s="25"/>
      <c r="B37" s="52"/>
      <c r="C37" s="52"/>
      <c r="D37" s="57"/>
      <c r="E37" s="52"/>
      <c r="F37" s="52"/>
      <c r="G37" s="52"/>
      <c r="H37" s="52"/>
      <c r="I37" s="52"/>
      <c r="J37" s="52"/>
      <c r="K37" s="54"/>
      <c r="L37" s="54"/>
      <c r="M37" s="26"/>
    </row>
    <row r="38" spans="1:14" x14ac:dyDescent="0.3">
      <c r="A38" s="33" t="s">
        <v>15</v>
      </c>
      <c r="B38" s="33"/>
      <c r="C38" s="62"/>
      <c r="D38" s="62"/>
      <c r="E38" s="33"/>
      <c r="F38" s="33"/>
      <c r="G38" s="33"/>
      <c r="H38" s="33"/>
      <c r="I38" s="33"/>
      <c r="J38" s="33"/>
      <c r="K38" s="33"/>
      <c r="L38" s="33"/>
    </row>
    <row r="39" spans="1:14" x14ac:dyDescent="0.3">
      <c r="A39" s="34">
        <v>1</v>
      </c>
      <c r="B39" s="33" t="s">
        <v>39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x14ac:dyDescent="0.3">
      <c r="A40" s="34">
        <v>2</v>
      </c>
      <c r="B40" s="33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x14ac:dyDescent="0.3">
      <c r="A41" s="34">
        <v>3</v>
      </c>
      <c r="B41" s="33" t="s">
        <v>34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x14ac:dyDescent="0.3">
      <c r="A42" s="34">
        <v>4</v>
      </c>
      <c r="B42" s="33" t="s">
        <v>55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x14ac:dyDescent="0.3">
      <c r="A43" s="34"/>
      <c r="B43" s="33" t="s">
        <v>61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x14ac:dyDescent="0.3">
      <c r="A44" s="34">
        <v>5</v>
      </c>
      <c r="B44" s="33" t="s">
        <v>46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x14ac:dyDescent="0.3">
      <c r="A45" s="34"/>
      <c r="B45" s="33" t="s">
        <v>47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x14ac:dyDescent="0.3">
      <c r="A46" s="34">
        <v>6</v>
      </c>
      <c r="B46" s="33" t="s">
        <v>58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x14ac:dyDescent="0.3">
      <c r="A47" s="34"/>
      <c r="B47" s="33" t="s">
        <v>16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x14ac:dyDescent="0.3">
      <c r="A48" s="34">
        <v>7</v>
      </c>
      <c r="B48" s="33" t="s">
        <v>63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2" x14ac:dyDescent="0.3">
      <c r="A49" s="34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x14ac:dyDescent="0.3">
      <c r="A50" s="34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x14ac:dyDescent="0.3">
      <c r="A51" s="34"/>
      <c r="B51" s="33"/>
      <c r="C51" s="33"/>
      <c r="F51" s="35" t="s">
        <v>51</v>
      </c>
      <c r="G51" s="35"/>
      <c r="H51" s="35"/>
      <c r="I51" s="60"/>
      <c r="J51" s="60"/>
      <c r="K51" s="33"/>
      <c r="L51" s="33"/>
    </row>
    <row r="52" spans="1:12" x14ac:dyDescent="0.3">
      <c r="A52" s="34"/>
      <c r="B52" s="33"/>
      <c r="C52" s="33"/>
      <c r="F52" s="35" t="s">
        <v>52</v>
      </c>
      <c r="G52" s="35"/>
      <c r="H52" s="35"/>
      <c r="I52" s="60"/>
      <c r="J52" s="60"/>
      <c r="K52" s="33"/>
      <c r="L52" s="33"/>
    </row>
    <row r="53" spans="1:12" x14ac:dyDescent="0.3">
      <c r="A53" s="34"/>
      <c r="B53" s="33"/>
      <c r="C53" s="33"/>
      <c r="F53" s="35" t="s">
        <v>18</v>
      </c>
      <c r="G53" s="35"/>
      <c r="H53" s="35"/>
      <c r="I53" s="60"/>
      <c r="J53" s="60"/>
      <c r="K53" s="33"/>
      <c r="L53" s="33"/>
    </row>
    <row r="54" spans="1:12" x14ac:dyDescent="0.3">
      <c r="A54" s="34"/>
      <c r="B54" s="33"/>
      <c r="C54" s="33"/>
      <c r="D54" s="63" t="s">
        <v>59</v>
      </c>
      <c r="E54" s="63"/>
      <c r="F54" s="63"/>
      <c r="G54" s="63"/>
      <c r="H54" s="63"/>
      <c r="I54" s="33"/>
      <c r="J54" s="33"/>
      <c r="K54" s="33"/>
      <c r="L54" s="33"/>
    </row>
    <row r="55" spans="1:12" x14ac:dyDescent="0.3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x14ac:dyDescent="0.3">
      <c r="A56" s="3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x14ac:dyDescent="0.3">
      <c r="A57" s="35"/>
    </row>
    <row r="58" spans="1:12" x14ac:dyDescent="0.3">
      <c r="A58" s="35"/>
    </row>
    <row r="59" spans="1:12" x14ac:dyDescent="0.3">
      <c r="A59" s="35"/>
    </row>
    <row r="60" spans="1:12" x14ac:dyDescent="0.3">
      <c r="A60" s="35"/>
    </row>
    <row r="61" spans="1:12" x14ac:dyDescent="0.3">
      <c r="A61" s="35"/>
    </row>
  </sheetData>
  <mergeCells count="2">
    <mergeCell ref="C38:D38"/>
    <mergeCell ref="D54:H54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wean to finish</vt:lpstr>
      <vt:lpstr>Sheet3</vt:lpstr>
    </vt:vector>
  </TitlesOfParts>
  <Company>AEDE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ward.8</dc:creator>
  <cp:lastModifiedBy>Julie Moose</cp:lastModifiedBy>
  <cp:lastPrinted>2012-04-26T14:38:47Z</cp:lastPrinted>
  <dcterms:created xsi:type="dcterms:W3CDTF">2011-06-09T20:30:22Z</dcterms:created>
  <dcterms:modified xsi:type="dcterms:W3CDTF">2016-12-01T17:02:42Z</dcterms:modified>
</cp:coreProperties>
</file>